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85" yWindow="65521" windowWidth="5970" windowHeight="6600" tabRatio="602" activeTab="0"/>
  </bookViews>
  <sheets>
    <sheet name="BS" sheetId="1" r:id="rId1"/>
    <sheet name="P&amp;L" sheetId="2" r:id="rId2"/>
    <sheet name="Equity" sheetId="3" r:id="rId3"/>
    <sheet name="Cashflow" sheetId="4" r:id="rId4"/>
  </sheets>
  <definedNames>
    <definedName name="_xlnm.Print_Area" localSheetId="0">'BS'!$A$1:$F$43</definedName>
    <definedName name="_xlnm.Print_Area" localSheetId="3">'Cashflow'!$A$1:$G$52</definedName>
    <definedName name="_xlnm.Print_Area" localSheetId="2">'Equity'!$A$1:$H$41</definedName>
    <definedName name="_xlnm.Print_Area" localSheetId="1">'P&amp;L'!$A$1:$G$38</definedName>
  </definedNames>
  <calcPr fullCalcOnLoad="1"/>
</workbook>
</file>

<file path=xl/sharedStrings.xml><?xml version="1.0" encoding="utf-8"?>
<sst xmlns="http://schemas.openxmlformats.org/spreadsheetml/2006/main" count="161" uniqueCount="115">
  <si>
    <t>QUARTERLY REPORT</t>
  </si>
  <si>
    <t>Taxation</t>
  </si>
  <si>
    <t>Current Assets</t>
  </si>
  <si>
    <t>Shareholders' Funds</t>
  </si>
  <si>
    <t>Share Capital</t>
  </si>
  <si>
    <t>Reserves</t>
  </si>
  <si>
    <t>Current Liabilities</t>
  </si>
  <si>
    <t>Provision for Taxation</t>
  </si>
  <si>
    <t>RM'000</t>
  </si>
  <si>
    <t>Land and Development Expenditure</t>
  </si>
  <si>
    <t>Total</t>
  </si>
  <si>
    <t xml:space="preserve"> </t>
  </si>
  <si>
    <t>Cash, Bank Balances and Deposits</t>
  </si>
  <si>
    <t>Represented by :</t>
  </si>
  <si>
    <t>Property, Plant and Equipment</t>
  </si>
  <si>
    <t>N/A</t>
  </si>
  <si>
    <t>Profit from operations</t>
  </si>
  <si>
    <t>Profit before taxation</t>
  </si>
  <si>
    <t>Other operating income</t>
  </si>
  <si>
    <t>Finance costs</t>
  </si>
  <si>
    <t>Basic</t>
  </si>
  <si>
    <t>Fully diluted</t>
  </si>
  <si>
    <t>As at</t>
  </si>
  <si>
    <t>Operating expenses</t>
  </si>
  <si>
    <t>Receivables, Deposits and Prepayments</t>
  </si>
  <si>
    <t>Payables, Deposits and Accruals</t>
  </si>
  <si>
    <t>Condensed Consolidated Income Statements</t>
  </si>
  <si>
    <t>Condensed Consolidated Balance Sheets</t>
  </si>
  <si>
    <t>Share</t>
  </si>
  <si>
    <t>Reserve on</t>
  </si>
  <si>
    <t>Retained</t>
  </si>
  <si>
    <t>ended</t>
  </si>
  <si>
    <t>Condensed Consolidated Statements of Changes in Equity</t>
  </si>
  <si>
    <t>Reserve</t>
  </si>
  <si>
    <t xml:space="preserve">Condensed Consolidated Cash Flow Statements </t>
  </si>
  <si>
    <t>(The Condensed Consolidated Cash Flow Statements should be read in conjunction with the</t>
  </si>
  <si>
    <t>Changes in working capital :-</t>
  </si>
  <si>
    <t>Investing activities</t>
  </si>
  <si>
    <t>OSK PROPERTY HOLDINGS BERHAD (201666-D)</t>
  </si>
  <si>
    <t>(Formerly known as TCL Premier Holdings Berhad)</t>
  </si>
  <si>
    <t>Long Term Liability - Deferred Taxation</t>
  </si>
  <si>
    <t>Amount Due from Ultimate Holding Company</t>
  </si>
  <si>
    <t>Balance at 1/1/2002</t>
  </si>
  <si>
    <t>Balance at 1/1/2001</t>
  </si>
  <si>
    <t>Payment of 2001 final dividend</t>
  </si>
  <si>
    <t>Earnings per share (sen)</t>
  </si>
  <si>
    <t xml:space="preserve">Current </t>
  </si>
  <si>
    <t>quarter</t>
  </si>
  <si>
    <t>Comparative</t>
  </si>
  <si>
    <t>Current</t>
  </si>
  <si>
    <t>Preceding</t>
  </si>
  <si>
    <t>31/12/2001</t>
  </si>
  <si>
    <t>Amount Due to Ultimate Holding Company</t>
  </si>
  <si>
    <t xml:space="preserve"> - General Accounts</t>
  </si>
  <si>
    <t xml:space="preserve"> - Segregated Accounts</t>
  </si>
  <si>
    <t>capital</t>
  </si>
  <si>
    <t>premium</t>
  </si>
  <si>
    <t>fund</t>
  </si>
  <si>
    <t>consolidation</t>
  </si>
  <si>
    <t>profits</t>
  </si>
  <si>
    <t>As at 31 December 2002</t>
  </si>
  <si>
    <t>31/12/2002</t>
  </si>
  <si>
    <t>For the 12 Months Ended 31 December 2002</t>
  </si>
  <si>
    <t>Balance at 31/12/2002</t>
  </si>
  <si>
    <t>Balance at 31/12/2001</t>
  </si>
  <si>
    <t>Dividend paid</t>
  </si>
  <si>
    <t>Income tax paid</t>
  </si>
  <si>
    <t>Amount Due to Related Company</t>
  </si>
  <si>
    <t>Payment of 2002 interim dividend</t>
  </si>
  <si>
    <t>Purchase of property, plant and equipment</t>
  </si>
  <si>
    <t>Proceeds from disposal of property, plant and equipment</t>
  </si>
  <si>
    <t>The figures have been audited.</t>
  </si>
  <si>
    <t>For the Fourth Quarter Ended 31 December 2002</t>
  </si>
  <si>
    <t>Operating profit before working capital changes</t>
  </si>
  <si>
    <t>Net change in cash and cash equivalents</t>
  </si>
  <si>
    <t>(The Condensed Consolidated Balance Sheets should be read in conjunction with the respective</t>
  </si>
  <si>
    <t xml:space="preserve">  Annual Financial Reports.)</t>
  </si>
  <si>
    <t xml:space="preserve">Net Current Assets </t>
  </si>
  <si>
    <t>For the Financial Year Ended 31 December 2002</t>
  </si>
  <si>
    <t xml:space="preserve">Current financial year ended </t>
  </si>
  <si>
    <t>(The Condensed Consolidated Statements of Changes in Equity should be read in conjunction with the respective</t>
  </si>
  <si>
    <t xml:space="preserve">Preceding financial year ended </t>
  </si>
  <si>
    <t xml:space="preserve">  respective Annual Financial Reports.)</t>
  </si>
  <si>
    <t>Adjustments for :-</t>
  </si>
  <si>
    <t>Non-cash and non-operating items</t>
  </si>
  <si>
    <t>Net cash flows from / (used in) operating activities</t>
  </si>
  <si>
    <t>Financing activities</t>
  </si>
  <si>
    <t>Net cash flows used in financing activities</t>
  </si>
  <si>
    <t>Net cash inflow on disposal of subsidiary companies</t>
  </si>
  <si>
    <t>Net change in receivables</t>
  </si>
  <si>
    <t>Net change in payables</t>
  </si>
  <si>
    <t>Net change in inter-company balances</t>
  </si>
  <si>
    <t>(The Condensed Consolidated Income Statements should be read in conjunction with the respective</t>
  </si>
  <si>
    <t>Net profit for the financial year</t>
  </si>
  <si>
    <t>Consideration paid on acquisition of a subsidiary company</t>
  </si>
  <si>
    <t>Cash generated from operations</t>
  </si>
  <si>
    <t>Net cash flows (used in) / from investing activities</t>
  </si>
  <si>
    <t>Capital</t>
  </si>
  <si>
    <t>reserve</t>
  </si>
  <si>
    <t>Revenue</t>
  </si>
  <si>
    <t>Transfer between reserves</t>
  </si>
  <si>
    <t>Payment of 2001 interim dividend</t>
  </si>
  <si>
    <t>Distributable</t>
  </si>
  <si>
    <t>Cash and cash equivalents at beginning of financial year</t>
  </si>
  <si>
    <t>Cash and cash equivalents at end of financial year</t>
  </si>
  <si>
    <t>&lt;--------------- Non-Distributable ---------------&gt;</t>
  </si>
  <si>
    <t>Net change in land and development expenditure</t>
  </si>
  <si>
    <t>financial year</t>
  </si>
  <si>
    <t>Arising from acquisition of subsidiary</t>
  </si>
  <si>
    <t>Land and development expenditure</t>
  </si>
  <si>
    <t>Interest paid</t>
  </si>
  <si>
    <t>Interest received</t>
  </si>
  <si>
    <t>(unaudited)</t>
  </si>
  <si>
    <t>Increase in segregated accounts</t>
  </si>
  <si>
    <t>(audited)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</si>
</sst>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5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7" fontId="5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>
      <alignment/>
    </xf>
    <xf numFmtId="39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 wrapText="1"/>
    </xf>
    <xf numFmtId="186" fontId="5" fillId="0" borderId="0" xfId="0" applyNumberFormat="1" applyFont="1" applyFill="1" applyAlignment="1">
      <alignment horizontal="center"/>
    </xf>
    <xf numFmtId="37" fontId="2" fillId="0" borderId="0" xfId="15" applyNumberFormat="1" applyFont="1" applyFill="1" applyAlignment="1">
      <alignment vertical="center"/>
    </xf>
    <xf numFmtId="39" fontId="5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9" applyNumberFormat="1" applyFont="1" applyFill="1" applyAlignment="1">
      <alignment vertical="center"/>
      <protection/>
    </xf>
    <xf numFmtId="43" fontId="2" fillId="0" borderId="0" xfId="15" applyFont="1" applyFill="1" applyAlignment="1">
      <alignment vertical="center"/>
    </xf>
    <xf numFmtId="37" fontId="2" fillId="0" borderId="2" xfId="19" applyFont="1" applyFill="1" applyBorder="1" applyAlignment="1">
      <alignment vertical="center"/>
      <protection/>
    </xf>
    <xf numFmtId="43" fontId="2" fillId="0" borderId="2" xfId="15" applyFont="1" applyFill="1" applyBorder="1" applyAlignment="1">
      <alignment vertical="center"/>
    </xf>
    <xf numFmtId="43" fontId="5" fillId="0" borderId="0" xfId="15" applyFont="1" applyFill="1" applyAlignment="1">
      <alignment/>
    </xf>
    <xf numFmtId="37" fontId="4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37" fontId="4" fillId="0" borderId="0" xfId="19" applyFont="1" applyFill="1" applyBorder="1" applyAlignment="1">
      <alignment horizontal="center" vertical="center"/>
      <protection/>
    </xf>
    <xf numFmtId="14" fontId="5" fillId="0" borderId="1" xfId="0" applyNumberFormat="1" applyFont="1" applyFill="1" applyBorder="1" applyAlignment="1" quotePrefix="1">
      <alignment horizont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4" xfId="15" applyNumberFormat="1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185" fontId="5" fillId="0" borderId="7" xfId="15" applyNumberFormat="1" applyFont="1" applyFill="1" applyBorder="1" applyAlignment="1">
      <alignment/>
    </xf>
    <xf numFmtId="185" fontId="5" fillId="0" borderId="8" xfId="15" applyNumberFormat="1" applyFont="1" applyFill="1" applyBorder="1" applyAlignment="1">
      <alignment/>
    </xf>
    <xf numFmtId="185" fontId="5" fillId="0" borderId="9" xfId="15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6" xfId="0" applyNumberFormat="1" applyFont="1" applyFill="1" applyBorder="1" applyAlignment="1">
      <alignment/>
    </xf>
    <xf numFmtId="43" fontId="5" fillId="0" borderId="7" xfId="15" applyFont="1" applyFill="1" applyBorder="1" applyAlignment="1">
      <alignment/>
    </xf>
    <xf numFmtId="37" fontId="5" fillId="0" borderId="8" xfId="0" applyNumberFormat="1" applyFont="1" applyFill="1" applyBorder="1" applyAlignment="1">
      <alignment/>
    </xf>
    <xf numFmtId="37" fontId="5" fillId="0" borderId="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86" fontId="7" fillId="0" borderId="0" xfId="0" applyNumberFormat="1" applyFont="1" applyFill="1" applyAlignment="1" quotePrefix="1">
      <alignment horizontal="center"/>
    </xf>
    <xf numFmtId="37" fontId="8" fillId="0" borderId="0" xfId="19" applyFont="1" applyFill="1" applyAlignment="1">
      <alignment vertical="center"/>
      <protection/>
    </xf>
    <xf numFmtId="37" fontId="8" fillId="0" borderId="0" xfId="19" applyFont="1" applyFill="1" applyAlignment="1" quotePrefix="1">
      <alignment vertical="center"/>
      <protection/>
    </xf>
    <xf numFmtId="37" fontId="3" fillId="0" borderId="0" xfId="20" applyNumberFormat="1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37" fontId="5" fillId="0" borderId="0" xfId="20" applyNumberFormat="1" applyFont="1" applyFill="1" applyAlignment="1">
      <alignment horizontal="centerContinuous" vertical="center"/>
      <protection/>
    </xf>
    <xf numFmtId="0" fontId="5" fillId="0" borderId="0" xfId="20" applyFont="1" applyFill="1" applyAlignment="1">
      <alignment vertical="center"/>
      <protection/>
    </xf>
    <xf numFmtId="37" fontId="5" fillId="0" borderId="0" xfId="20" applyNumberFormat="1" applyFont="1" applyFill="1" applyBorder="1" applyAlignment="1">
      <alignment vertical="center"/>
      <protection/>
    </xf>
    <xf numFmtId="186" fontId="5" fillId="0" borderId="0" xfId="20" applyNumberFormat="1" applyFont="1" applyFill="1" applyAlignment="1">
      <alignment horizontal="centerContinuous" vertical="center"/>
      <protection/>
    </xf>
    <xf numFmtId="37" fontId="5" fillId="0" borderId="0" xfId="0" applyNumberFormat="1" applyFont="1" applyFill="1" applyAlignment="1">
      <alignment horizontal="center" vertical="center"/>
    </xf>
    <xf numFmtId="37" fontId="5" fillId="0" borderId="0" xfId="20" applyNumberFormat="1" applyFont="1" applyFill="1" applyAlignment="1">
      <alignment horizontal="left" vertical="center"/>
      <protection/>
    </xf>
    <xf numFmtId="37" fontId="5" fillId="0" borderId="1" xfId="19" applyNumberFormat="1" applyFont="1" applyFill="1" applyBorder="1" applyAlignment="1" quotePrefix="1">
      <alignment horizontal="center" vertical="center"/>
      <protection/>
    </xf>
    <xf numFmtId="37" fontId="5" fillId="0" borderId="0" xfId="20" applyNumberFormat="1" applyFont="1" applyFill="1" applyBorder="1" applyAlignment="1">
      <alignment horizontal="center" vertical="center"/>
      <protection/>
    </xf>
    <xf numFmtId="37" fontId="5" fillId="0" borderId="0" xfId="20" applyNumberFormat="1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37" fontId="5" fillId="0" borderId="0" xfId="20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20" applyFont="1" applyFill="1" applyAlignment="1">
      <alignment horizontal="center" vertical="center"/>
      <protection/>
    </xf>
    <xf numFmtId="37" fontId="5" fillId="0" borderId="1" xfId="20" applyNumberFormat="1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37" fontId="5" fillId="0" borderId="11" xfId="20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37" fontId="5" fillId="0" borderId="0" xfId="15" applyNumberFormat="1" applyFont="1" applyFill="1" applyBorder="1" applyAlignment="1">
      <alignment vertical="center"/>
    </xf>
    <xf numFmtId="37" fontId="5" fillId="0" borderId="0" xfId="15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2" xfId="15" applyNumberFormat="1" applyFont="1" applyFill="1" applyBorder="1" applyAlignment="1">
      <alignment vertical="center"/>
    </xf>
    <xf numFmtId="185" fontId="5" fillId="0" borderId="0" xfId="20" applyNumberFormat="1" applyFont="1" applyFill="1" applyAlignment="1">
      <alignment vertical="center"/>
      <protection/>
    </xf>
    <xf numFmtId="185" fontId="5" fillId="0" borderId="0" xfId="15" applyNumberFormat="1" applyFont="1" applyFill="1" applyAlignment="1">
      <alignment vertical="center"/>
    </xf>
    <xf numFmtId="185" fontId="5" fillId="0" borderId="11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vertical="center"/>
    </xf>
    <xf numFmtId="185" fontId="5" fillId="0" borderId="0" xfId="15" applyNumberFormat="1" applyFont="1" applyFill="1" applyBorder="1" applyAlignment="1">
      <alignment horizontal="right"/>
    </xf>
    <xf numFmtId="3" fontId="2" fillId="0" borderId="0" xfId="19" applyNumberFormat="1" applyFont="1" applyFill="1" applyAlignment="1">
      <alignment vertical="center"/>
      <protection/>
    </xf>
    <xf numFmtId="3" fontId="2" fillId="0" borderId="0" xfId="15" applyNumberFormat="1" applyFont="1" applyFill="1" applyAlignment="1">
      <alignment horizontal="center" vertical="center"/>
    </xf>
    <xf numFmtId="37" fontId="1" fillId="0" borderId="0" xfId="19" applyFont="1" applyFill="1" applyAlignment="1">
      <alignment horizontal="center" vertical="center"/>
      <protection/>
    </xf>
    <xf numFmtId="43" fontId="2" fillId="0" borderId="0" xfId="15" applyFont="1" applyFill="1" applyAlignment="1">
      <alignment horizontal="center" vertical="center"/>
    </xf>
    <xf numFmtId="43" fontId="5" fillId="0" borderId="0" xfId="15" applyFont="1" applyFill="1" applyAlignment="1">
      <alignment vertical="center"/>
    </xf>
    <xf numFmtId="186" fontId="5" fillId="0" borderId="0" xfId="20" applyNumberFormat="1" applyFont="1" applyFill="1" applyAlignment="1">
      <alignment horizontal="center" vertical="center"/>
      <protection/>
    </xf>
    <xf numFmtId="185" fontId="5" fillId="0" borderId="0" xfId="15" applyNumberFormat="1" applyFont="1" applyFill="1" applyAlignment="1">
      <alignment horizontal="left" vertical="center"/>
    </xf>
    <xf numFmtId="37" fontId="1" fillId="0" borderId="0" xfId="19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E1" sqref="E1"/>
    </sheetView>
  </sheetViews>
  <sheetFormatPr defaultColWidth="9.140625" defaultRowHeight="15" customHeight="1"/>
  <cols>
    <col min="1" max="1" width="2.00390625" style="9" customWidth="1"/>
    <col min="2" max="2" width="13.8515625" style="9" customWidth="1"/>
    <col min="3" max="3" width="17.28125" style="9" customWidth="1"/>
    <col min="4" max="4" width="25.00390625" style="9" customWidth="1"/>
    <col min="5" max="6" width="15.28125" style="4" customWidth="1"/>
    <col min="7" max="7" width="9.140625" style="9" customWidth="1"/>
    <col min="8" max="8" width="14.421875" style="9" customWidth="1"/>
    <col min="9" max="16384" width="9.140625" style="9" customWidth="1"/>
  </cols>
  <sheetData>
    <row r="1" spans="1:9" ht="15" customHeight="1">
      <c r="A1" s="2" t="str">
        <f>'P&amp;L'!A1</f>
        <v>OSK PROPERTY HOLDINGS BERHAD (201666-D)</v>
      </c>
      <c r="I1" s="11"/>
    </row>
    <row r="2" ht="15" customHeight="1">
      <c r="A2" s="9" t="str">
        <f>'P&amp;L'!A2</f>
        <v>(Formerly known as TCL Premier Holdings Berhad)</v>
      </c>
    </row>
    <row r="3" ht="15" customHeight="1">
      <c r="A3" s="1" t="s">
        <v>0</v>
      </c>
    </row>
    <row r="4" ht="15" customHeight="1">
      <c r="A4" s="1"/>
    </row>
    <row r="5" ht="15" customHeight="1">
      <c r="A5" s="2" t="s">
        <v>27</v>
      </c>
    </row>
    <row r="6" ht="15" customHeight="1">
      <c r="A6" s="2" t="s">
        <v>60</v>
      </c>
    </row>
    <row r="7" spans="1:6" ht="15" customHeight="1">
      <c r="A7" s="3" t="s">
        <v>71</v>
      </c>
      <c r="E7" s="18" t="s">
        <v>22</v>
      </c>
      <c r="F7" s="18" t="s">
        <v>22</v>
      </c>
    </row>
    <row r="8" spans="5:6" ht="15" customHeight="1">
      <c r="E8" s="41" t="s">
        <v>61</v>
      </c>
      <c r="F8" s="41" t="s">
        <v>51</v>
      </c>
    </row>
    <row r="9" spans="5:6" ht="15" customHeight="1">
      <c r="E9" s="19" t="s">
        <v>8</v>
      </c>
      <c r="F9" s="19" t="s">
        <v>8</v>
      </c>
    </row>
    <row r="11" spans="1:6" ht="15" customHeight="1">
      <c r="A11" s="9" t="s">
        <v>14</v>
      </c>
      <c r="E11" s="42">
        <v>878</v>
      </c>
      <c r="F11" s="42">
        <v>0</v>
      </c>
    </row>
    <row r="12" spans="5:6" ht="15" customHeight="1">
      <c r="E12" s="42"/>
      <c r="F12" s="42"/>
    </row>
    <row r="13" spans="1:6" ht="15" customHeight="1">
      <c r="A13" s="9" t="s">
        <v>9</v>
      </c>
      <c r="E13" s="43">
        <v>146933</v>
      </c>
      <c r="F13" s="43">
        <v>0</v>
      </c>
    </row>
    <row r="14" spans="5:6" ht="15" customHeight="1">
      <c r="E14" s="43"/>
      <c r="F14" s="43"/>
    </row>
    <row r="15" spans="1:6" ht="15" customHeight="1">
      <c r="A15" s="9" t="s">
        <v>2</v>
      </c>
      <c r="E15" s="43"/>
      <c r="F15" s="43"/>
    </row>
    <row r="16" spans="2:6" ht="15" customHeight="1">
      <c r="B16" s="9" t="s">
        <v>9</v>
      </c>
      <c r="E16" s="44">
        <v>32528</v>
      </c>
      <c r="F16" s="45">
        <v>0</v>
      </c>
    </row>
    <row r="17" spans="2:6" ht="15" customHeight="1">
      <c r="B17" s="9" t="s">
        <v>24</v>
      </c>
      <c r="E17" s="46">
        <f>14665+511+3+522+4843</f>
        <v>20544</v>
      </c>
      <c r="F17" s="47">
        <f>14859</f>
        <v>14859</v>
      </c>
    </row>
    <row r="18" spans="2:6" ht="15" customHeight="1">
      <c r="B18" s="9" t="s">
        <v>41</v>
      </c>
      <c r="E18" s="46">
        <v>0</v>
      </c>
      <c r="F18" s="47">
        <v>162789</v>
      </c>
    </row>
    <row r="19" spans="2:6" ht="15" customHeight="1">
      <c r="B19" s="9" t="s">
        <v>12</v>
      </c>
      <c r="D19" s="9" t="s">
        <v>53</v>
      </c>
      <c r="E19" s="46">
        <v>2378</v>
      </c>
      <c r="F19" s="47">
        <v>33432</v>
      </c>
    </row>
    <row r="20" spans="1:6" ht="15" customHeight="1">
      <c r="A20" s="12"/>
      <c r="D20" s="9" t="s">
        <v>54</v>
      </c>
      <c r="E20" s="48">
        <v>10474</v>
      </c>
      <c r="F20" s="49">
        <v>0</v>
      </c>
    </row>
    <row r="21" spans="1:8" ht="15" customHeight="1">
      <c r="A21" s="12"/>
      <c r="E21" s="50">
        <f>SUM(E16:E20)</f>
        <v>65924</v>
      </c>
      <c r="F21" s="50">
        <f>SUM(F16:F20)</f>
        <v>211080</v>
      </c>
      <c r="H21" s="13"/>
    </row>
    <row r="22" spans="1:6" ht="15" customHeight="1">
      <c r="A22" s="14" t="s">
        <v>6</v>
      </c>
      <c r="E22" s="15"/>
      <c r="F22" s="15"/>
    </row>
    <row r="23" spans="1:6" ht="15" customHeight="1">
      <c r="A23" s="12"/>
      <c r="B23" s="9" t="s">
        <v>25</v>
      </c>
      <c r="E23" s="51">
        <f>12187+471+770</f>
        <v>13428</v>
      </c>
      <c r="F23" s="52">
        <v>52</v>
      </c>
    </row>
    <row r="24" spans="1:6" ht="15" customHeight="1">
      <c r="A24" s="12"/>
      <c r="B24" s="9" t="s">
        <v>52</v>
      </c>
      <c r="E24" s="53">
        <v>43222</v>
      </c>
      <c r="F24" s="54">
        <v>0</v>
      </c>
    </row>
    <row r="25" spans="1:6" ht="15" customHeight="1">
      <c r="A25" s="12"/>
      <c r="B25" s="9" t="s">
        <v>67</v>
      </c>
      <c r="E25" s="53">
        <v>12</v>
      </c>
      <c r="F25" s="54">
        <v>0</v>
      </c>
    </row>
    <row r="26" spans="1:6" ht="15" customHeight="1">
      <c r="A26" s="12"/>
      <c r="B26" s="9" t="s">
        <v>7</v>
      </c>
      <c r="E26" s="55">
        <v>1272</v>
      </c>
      <c r="F26" s="56">
        <v>353</v>
      </c>
    </row>
    <row r="27" spans="1:6" ht="15" customHeight="1">
      <c r="A27" s="12"/>
      <c r="E27" s="15">
        <f>SUM(E23:E26)</f>
        <v>57934</v>
      </c>
      <c r="F27" s="15">
        <f>SUM(F23:F26)</f>
        <v>405</v>
      </c>
    </row>
    <row r="28" ht="15" customHeight="1">
      <c r="A28" s="12"/>
    </row>
    <row r="29" spans="1:6" ht="15" customHeight="1">
      <c r="A29" s="14" t="s">
        <v>77</v>
      </c>
      <c r="E29" s="4">
        <f>E21-E27</f>
        <v>7990</v>
      </c>
      <c r="F29" s="4">
        <f>F21-F27</f>
        <v>210675</v>
      </c>
    </row>
    <row r="30" ht="15" customHeight="1">
      <c r="A30" s="14"/>
    </row>
    <row r="31" spans="1:6" ht="15" customHeight="1" thickBot="1">
      <c r="A31" s="12"/>
      <c r="E31" s="8">
        <f>SUM(E11:E14)+E29</f>
        <v>155801</v>
      </c>
      <c r="F31" s="8">
        <f>SUM(F11:F14)+F29</f>
        <v>210675</v>
      </c>
    </row>
    <row r="32" ht="15" customHeight="1" thickTop="1">
      <c r="A32" s="12"/>
    </row>
    <row r="33" spans="1:4" ht="15" customHeight="1">
      <c r="A33" s="2" t="s">
        <v>13</v>
      </c>
      <c r="B33" s="14"/>
      <c r="C33" s="14"/>
      <c r="D33" s="14"/>
    </row>
    <row r="34" spans="1:6" ht="15" customHeight="1">
      <c r="A34" s="14" t="s">
        <v>4</v>
      </c>
      <c r="B34" s="14"/>
      <c r="C34" s="14"/>
      <c r="D34" s="14"/>
      <c r="E34" s="51">
        <v>99996</v>
      </c>
      <c r="F34" s="52">
        <v>99996</v>
      </c>
    </row>
    <row r="35" spans="1:6" ht="15" customHeight="1">
      <c r="A35" s="14" t="s">
        <v>5</v>
      </c>
      <c r="B35" s="14"/>
      <c r="C35" s="14"/>
      <c r="D35" s="14"/>
      <c r="E35" s="55">
        <v>55765</v>
      </c>
      <c r="F35" s="56">
        <f>99879+10800</f>
        <v>110679</v>
      </c>
    </row>
    <row r="36" spans="1:6" ht="15" customHeight="1">
      <c r="A36" s="14" t="s">
        <v>3</v>
      </c>
      <c r="E36" s="4">
        <f>SUM(E34:E35)</f>
        <v>155761</v>
      </c>
      <c r="F36" s="4">
        <f>SUM(F34:F35)</f>
        <v>210675</v>
      </c>
    </row>
    <row r="37" ht="15" customHeight="1">
      <c r="A37" s="14"/>
    </row>
    <row r="38" spans="1:6" ht="15" customHeight="1">
      <c r="A38" s="9" t="s">
        <v>40</v>
      </c>
      <c r="E38" s="4">
        <v>40</v>
      </c>
      <c r="F38" s="37">
        <v>0</v>
      </c>
    </row>
    <row r="40" spans="5:8" ht="15" customHeight="1" thickBot="1">
      <c r="E40" s="8">
        <f>SUM(E36:E38)</f>
        <v>155801</v>
      </c>
      <c r="F40" s="8">
        <f>SUM(F36:F38)</f>
        <v>210675</v>
      </c>
      <c r="H40" s="10">
        <f>E31-E40</f>
        <v>0</v>
      </c>
    </row>
    <row r="41" ht="15" customHeight="1" thickTop="1"/>
    <row r="42" ht="15" customHeight="1">
      <c r="A42" s="3" t="s">
        <v>75</v>
      </c>
    </row>
    <row r="43" ht="15" customHeight="1">
      <c r="A43" s="3" t="s">
        <v>76</v>
      </c>
    </row>
    <row r="45" spans="5:6" ht="15" customHeight="1">
      <c r="E45" s="37">
        <f>E31-E40</f>
        <v>0</v>
      </c>
      <c r="F45" s="37">
        <f>F31-F40</f>
        <v>0</v>
      </c>
    </row>
  </sheetData>
  <printOptions horizontalCentered="1"/>
  <pageMargins left="0.75" right="0.32" top="0.75" bottom="0.2" header="0.5" footer="0.22"/>
  <pageSetup fitToHeight="1" fitToWidth="1" horizontalDpi="300" verticalDpi="300" orientation="portrait" r:id="rId1"/>
  <headerFooter alignWithMargins="0">
    <oddHeader>&amp;R&amp;"Arial,Italic"&amp;8Predecessor Accounting</oddHeader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13" sqref="G13"/>
    </sheetView>
  </sheetViews>
  <sheetFormatPr defaultColWidth="9.140625" defaultRowHeight="15" customHeight="1"/>
  <cols>
    <col min="1" max="1" width="3.421875" style="3" customWidth="1"/>
    <col min="2" max="2" width="34.140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38</v>
      </c>
    </row>
    <row r="2" ht="15" customHeight="1">
      <c r="A2" s="9" t="s">
        <v>39</v>
      </c>
    </row>
    <row r="3" ht="15" customHeight="1">
      <c r="G3" s="5"/>
    </row>
    <row r="4" ht="15" customHeight="1">
      <c r="A4" s="1" t="s">
        <v>26</v>
      </c>
    </row>
    <row r="5" ht="15" customHeight="1">
      <c r="A5" s="1" t="s">
        <v>72</v>
      </c>
    </row>
    <row r="8" spans="4:7" s="57" customFormat="1" ht="15" customHeight="1">
      <c r="D8" s="20" t="s">
        <v>46</v>
      </c>
      <c r="E8" s="20" t="s">
        <v>48</v>
      </c>
      <c r="F8" s="20" t="s">
        <v>49</v>
      </c>
      <c r="G8" s="20" t="s">
        <v>50</v>
      </c>
    </row>
    <row r="9" spans="4:7" s="57" customFormat="1" ht="15" customHeight="1">
      <c r="D9" s="20" t="s">
        <v>47</v>
      </c>
      <c r="E9" s="20" t="s">
        <v>47</v>
      </c>
      <c r="F9" s="20" t="s">
        <v>107</v>
      </c>
      <c r="G9" s="20" t="s">
        <v>107</v>
      </c>
    </row>
    <row r="10" spans="4:7" s="57" customFormat="1" ht="15" customHeight="1">
      <c r="D10" s="20" t="s">
        <v>31</v>
      </c>
      <c r="E10" s="20" t="s">
        <v>31</v>
      </c>
      <c r="F10" s="20" t="s">
        <v>31</v>
      </c>
      <c r="G10" s="20" t="s">
        <v>31</v>
      </c>
    </row>
    <row r="11" spans="4:7" s="57" customFormat="1" ht="15" customHeight="1">
      <c r="D11" s="58" t="s">
        <v>61</v>
      </c>
      <c r="E11" s="58" t="s">
        <v>51</v>
      </c>
      <c r="F11" s="58" t="s">
        <v>61</v>
      </c>
      <c r="G11" s="58" t="s">
        <v>51</v>
      </c>
    </row>
    <row r="12" spans="4:7" s="57" customFormat="1" ht="15" customHeight="1">
      <c r="D12" s="20" t="s">
        <v>112</v>
      </c>
      <c r="E12" s="20" t="s">
        <v>112</v>
      </c>
      <c r="F12" s="20" t="s">
        <v>114</v>
      </c>
      <c r="G12" s="20" t="s">
        <v>114</v>
      </c>
    </row>
    <row r="13" spans="4:7" ht="15" customHeight="1">
      <c r="D13" s="18" t="s">
        <v>8</v>
      </c>
      <c r="E13" s="18" t="s">
        <v>8</v>
      </c>
      <c r="F13" s="18" t="s">
        <v>8</v>
      </c>
      <c r="G13" s="18" t="s">
        <v>8</v>
      </c>
    </row>
    <row r="14" spans="4:7" ht="15" customHeight="1">
      <c r="D14" s="18"/>
      <c r="E14" s="18"/>
      <c r="F14" s="18"/>
      <c r="G14" s="18"/>
    </row>
    <row r="15" spans="1:7" ht="15" customHeight="1">
      <c r="A15" s="3" t="s">
        <v>99</v>
      </c>
      <c r="D15" s="5">
        <v>5645</v>
      </c>
      <c r="E15" s="5">
        <v>2093</v>
      </c>
      <c r="F15" s="5">
        <v>12980</v>
      </c>
      <c r="G15" s="5">
        <v>8886</v>
      </c>
    </row>
    <row r="16" spans="4:7" ht="15" customHeight="1">
      <c r="D16" s="5"/>
      <c r="E16" s="5"/>
      <c r="F16" s="5"/>
      <c r="G16" s="5"/>
    </row>
    <row r="17" spans="1:7" ht="15" customHeight="1">
      <c r="A17" s="3" t="s">
        <v>23</v>
      </c>
      <c r="D17" s="90">
        <f>D21-D15-D19</f>
        <v>-5291</v>
      </c>
      <c r="E17" s="90">
        <f>E21-E15-E19</f>
        <v>-993</v>
      </c>
      <c r="F17" s="90">
        <f>F21-F15-F19</f>
        <v>-8607</v>
      </c>
      <c r="G17" s="6">
        <v>-4549</v>
      </c>
    </row>
    <row r="18" spans="4:7" ht="15" customHeight="1">
      <c r="D18" s="6"/>
      <c r="E18" s="6"/>
      <c r="F18" s="6"/>
      <c r="G18" s="6"/>
    </row>
    <row r="19" spans="1:7" ht="15" customHeight="1">
      <c r="A19" s="3" t="s">
        <v>18</v>
      </c>
      <c r="D19" s="5">
        <v>331</v>
      </c>
      <c r="E19" s="5">
        <v>47</v>
      </c>
      <c r="F19" s="5">
        <v>681</v>
      </c>
      <c r="G19" s="5">
        <v>366</v>
      </c>
    </row>
    <row r="20" spans="4:7" ht="15" customHeight="1">
      <c r="D20" s="7"/>
      <c r="E20" s="7"/>
      <c r="F20" s="7"/>
      <c r="G20" s="7"/>
    </row>
    <row r="21" spans="1:7" ht="15" customHeight="1">
      <c r="A21" s="3" t="s">
        <v>16</v>
      </c>
      <c r="D21" s="4">
        <f>D25-D23</f>
        <v>685</v>
      </c>
      <c r="E21" s="4">
        <f>E25-E23</f>
        <v>1147</v>
      </c>
      <c r="F21" s="4">
        <f>F25-F23</f>
        <v>5054</v>
      </c>
      <c r="G21" s="4">
        <f>G25-G23</f>
        <v>4703</v>
      </c>
    </row>
    <row r="23" spans="1:7" ht="15" customHeight="1">
      <c r="A23" s="3" t="s">
        <v>19</v>
      </c>
      <c r="D23" s="42">
        <v>-1</v>
      </c>
      <c r="E23" s="37">
        <v>0</v>
      </c>
      <c r="F23" s="42">
        <v>-3</v>
      </c>
      <c r="G23" s="4">
        <v>-1</v>
      </c>
    </row>
    <row r="24" spans="4:7" ht="15" customHeight="1">
      <c r="D24" s="16"/>
      <c r="E24" s="16"/>
      <c r="F24" s="16"/>
      <c r="G24" s="16"/>
    </row>
    <row r="25" spans="1:7" ht="15" customHeight="1">
      <c r="A25" s="3" t="s">
        <v>17</v>
      </c>
      <c r="D25" s="4">
        <v>684</v>
      </c>
      <c r="E25" s="4">
        <v>1147</v>
      </c>
      <c r="F25" s="4">
        <f>F29-F27</f>
        <v>5051</v>
      </c>
      <c r="G25" s="4">
        <v>4702</v>
      </c>
    </row>
    <row r="27" spans="1:7" ht="15" customHeight="1">
      <c r="A27" s="3" t="s">
        <v>1</v>
      </c>
      <c r="D27" s="4">
        <v>-502</v>
      </c>
      <c r="E27" s="4">
        <v>-579</v>
      </c>
      <c r="F27" s="4">
        <v>-2004</v>
      </c>
      <c r="G27" s="4">
        <v>-957</v>
      </c>
    </row>
    <row r="28" spans="4:7" ht="15" customHeight="1">
      <c r="D28" s="16"/>
      <c r="E28" s="3"/>
      <c r="F28" s="3"/>
      <c r="G28" s="3"/>
    </row>
    <row r="29" spans="1:7" ht="15" customHeight="1" thickBot="1">
      <c r="A29" s="3" t="s">
        <v>93</v>
      </c>
      <c r="D29" s="8">
        <f>SUM(D25:D28)</f>
        <v>182</v>
      </c>
      <c r="E29" s="8">
        <f>SUM(E25:E27)</f>
        <v>568</v>
      </c>
      <c r="F29" s="8">
        <v>3047</v>
      </c>
      <c r="G29" s="8">
        <f>SUM(G25:G27)</f>
        <v>3745</v>
      </c>
    </row>
    <row r="30" ht="15" customHeight="1" thickTop="1"/>
    <row r="31" ht="15" customHeight="1">
      <c r="A31" s="3" t="s">
        <v>45</v>
      </c>
    </row>
    <row r="32" spans="2:7" ht="15" customHeight="1">
      <c r="B32" s="3" t="s">
        <v>20</v>
      </c>
      <c r="D32" s="17">
        <f>D29/99996*100</f>
        <v>0.18200728029121163</v>
      </c>
      <c r="E32" s="17">
        <f>E29/99996*100</f>
        <v>0.5680227209088363</v>
      </c>
      <c r="F32" s="17">
        <f>F29/99996*100</f>
        <v>3.047121884875395</v>
      </c>
      <c r="G32" s="17">
        <f>G29/99996*100</f>
        <v>3.74514980599224</v>
      </c>
    </row>
    <row r="33" spans="2:7" ht="15" customHeight="1" thickBot="1">
      <c r="B33" s="3" t="s">
        <v>21</v>
      </c>
      <c r="D33" s="22" t="s">
        <v>15</v>
      </c>
      <c r="E33" s="22" t="s">
        <v>15</v>
      </c>
      <c r="F33" s="22" t="s">
        <v>15</v>
      </c>
      <c r="G33" s="22" t="s">
        <v>15</v>
      </c>
    </row>
    <row r="34" ht="15" customHeight="1" thickTop="1"/>
    <row r="37" ht="15" customHeight="1">
      <c r="A37" s="3" t="s">
        <v>92</v>
      </c>
    </row>
    <row r="38" ht="15" customHeight="1">
      <c r="A38" s="3" t="s">
        <v>76</v>
      </c>
    </row>
  </sheetData>
  <printOptions horizontalCentered="1"/>
  <pageMargins left="0.75" right="0.5" top="0.75" bottom="0.5" header="0.5" footer="0.5"/>
  <pageSetup horizontalDpi="300" verticalDpi="300" orientation="portrait" r:id="rId1"/>
  <headerFooter alignWithMargins="0">
    <oddHeader>&amp;R&amp;"Arial,Italic"&amp;8Predecessor Accounting</oddHeader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20" sqref="A20"/>
    </sheetView>
  </sheetViews>
  <sheetFormatPr defaultColWidth="8.28125" defaultRowHeight="15" customHeight="1"/>
  <cols>
    <col min="1" max="1" width="31.57421875" style="26" customWidth="1"/>
    <col min="2" max="4" width="10.00390625" style="26" customWidth="1"/>
    <col min="5" max="6" width="11.8515625" style="26" customWidth="1"/>
    <col min="7" max="7" width="12.421875" style="26" customWidth="1"/>
    <col min="8" max="8" width="10.8515625" style="26" customWidth="1"/>
    <col min="9" max="9" width="2.28125" style="26" customWidth="1"/>
    <col min="10" max="10" width="8.28125" style="26" customWidth="1"/>
    <col min="11" max="11" width="7.57421875" style="26" customWidth="1"/>
    <col min="12" max="12" width="12.00390625" style="26" customWidth="1"/>
    <col min="13" max="16384" width="8.28125" style="26" customWidth="1"/>
  </cols>
  <sheetData>
    <row r="1" s="24" customFormat="1" ht="15" customHeight="1">
      <c r="A1" s="23" t="str">
        <f>'P&amp;L'!A1</f>
        <v>OSK PROPERTY HOLDINGS BERHAD (201666-D)</v>
      </c>
    </row>
    <row r="2" s="24" customFormat="1" ht="15" customHeight="1">
      <c r="A2" s="24" t="str">
        <f>'P&amp;L'!A2</f>
        <v>(Formerly known as TCL Premier Holdings Berhad)</v>
      </c>
    </row>
    <row r="3" s="24" customFormat="1" ht="15" customHeight="1"/>
    <row r="4" s="24" customFormat="1" ht="15" customHeight="1">
      <c r="A4" s="23" t="s">
        <v>32</v>
      </c>
    </row>
    <row r="5" s="24" customFormat="1" ht="15" customHeight="1">
      <c r="A5" s="23" t="s">
        <v>78</v>
      </c>
    </row>
    <row r="6" spans="1:9" ht="1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>
      <c r="A7" s="25"/>
      <c r="B7" s="25"/>
      <c r="C7" s="98" t="s">
        <v>105</v>
      </c>
      <c r="D7" s="99"/>
      <c r="E7" s="99"/>
      <c r="F7" s="99"/>
      <c r="G7" s="93" t="s">
        <v>102</v>
      </c>
      <c r="H7" s="25"/>
      <c r="I7" s="25"/>
    </row>
    <row r="8" spans="2:7" ht="15" customHeight="1">
      <c r="B8" s="27" t="s">
        <v>28</v>
      </c>
      <c r="C8" s="27" t="s">
        <v>28</v>
      </c>
      <c r="D8" s="27" t="s">
        <v>33</v>
      </c>
      <c r="E8" s="27" t="s">
        <v>29</v>
      </c>
      <c r="F8" s="27" t="s">
        <v>97</v>
      </c>
      <c r="G8" s="28" t="s">
        <v>30</v>
      </c>
    </row>
    <row r="9" spans="1:9" ht="15" customHeight="1">
      <c r="A9" s="59" t="s">
        <v>79</v>
      </c>
      <c r="B9" s="29" t="s">
        <v>55</v>
      </c>
      <c r="C9" s="29" t="s">
        <v>56</v>
      </c>
      <c r="D9" s="29" t="s">
        <v>57</v>
      </c>
      <c r="E9" s="29" t="s">
        <v>58</v>
      </c>
      <c r="F9" s="29" t="s">
        <v>98</v>
      </c>
      <c r="G9" s="29" t="s">
        <v>59</v>
      </c>
      <c r="H9" s="29" t="s">
        <v>10</v>
      </c>
      <c r="I9" s="31"/>
    </row>
    <row r="10" spans="1:9" ht="15" customHeight="1">
      <c r="A10" s="60" t="s">
        <v>61</v>
      </c>
      <c r="B10" s="31" t="s">
        <v>8</v>
      </c>
      <c r="C10" s="31" t="s">
        <v>8</v>
      </c>
      <c r="D10" s="31" t="s">
        <v>8</v>
      </c>
      <c r="E10" s="31" t="s">
        <v>8</v>
      </c>
      <c r="F10" s="31" t="s">
        <v>8</v>
      </c>
      <c r="G10" s="31" t="s">
        <v>8</v>
      </c>
      <c r="H10" s="31" t="s">
        <v>8</v>
      </c>
      <c r="I10" s="31"/>
    </row>
    <row r="11" spans="2:6" ht="15" customHeight="1">
      <c r="B11" s="27"/>
      <c r="C11" s="32"/>
      <c r="D11" s="33"/>
      <c r="E11" s="32"/>
      <c r="F11" s="32"/>
    </row>
    <row r="12" spans="1:8" ht="15" customHeight="1">
      <c r="A12" s="26" t="s">
        <v>42</v>
      </c>
      <c r="B12" s="26">
        <v>99996</v>
      </c>
      <c r="C12" s="26">
        <v>16157</v>
      </c>
      <c r="D12" s="34">
        <v>0</v>
      </c>
      <c r="E12" s="34">
        <v>0</v>
      </c>
      <c r="F12" s="34">
        <v>0</v>
      </c>
      <c r="G12" s="26">
        <v>94522</v>
      </c>
      <c r="H12" s="26">
        <f>SUM(B12:G12)</f>
        <v>210675</v>
      </c>
    </row>
    <row r="14" spans="1:12" ht="15" customHeight="1">
      <c r="A14" s="26" t="s">
        <v>44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89">
        <v>-10800</v>
      </c>
      <c r="H14" s="89">
        <f>SUM(B14:G14)</f>
        <v>-10800</v>
      </c>
      <c r="J14" s="38"/>
      <c r="K14" s="38"/>
      <c r="L14" s="38"/>
    </row>
    <row r="15" spans="2:12" ht="15" customHeight="1">
      <c r="B15" s="34"/>
      <c r="C15" s="34"/>
      <c r="D15" s="34"/>
      <c r="E15" s="34"/>
      <c r="F15" s="34"/>
      <c r="G15" s="89"/>
      <c r="H15" s="89"/>
      <c r="J15" s="38"/>
      <c r="K15" s="38"/>
      <c r="L15" s="38"/>
    </row>
    <row r="16" spans="1:12" ht="15" customHeight="1">
      <c r="A16" s="26" t="s">
        <v>68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26">
        <v>-1800</v>
      </c>
      <c r="H16" s="26">
        <f>SUM(B16:G16)</f>
        <v>-1800</v>
      </c>
      <c r="L16" s="38"/>
    </row>
    <row r="17" spans="2:12" ht="15" customHeight="1">
      <c r="B17" s="34"/>
      <c r="C17" s="34"/>
      <c r="D17" s="34"/>
      <c r="E17" s="34"/>
      <c r="F17" s="34"/>
      <c r="L17" s="38"/>
    </row>
    <row r="18" spans="1:12" ht="15" customHeight="1">
      <c r="A18" s="24" t="s">
        <v>93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26">
        <v>3047</v>
      </c>
      <c r="H18" s="26">
        <f>SUM(B18:G18)</f>
        <v>3047</v>
      </c>
      <c r="J18" s="38"/>
      <c r="K18" s="38"/>
      <c r="L18" s="38"/>
    </row>
    <row r="19" spans="1:12" ht="15" customHeight="1">
      <c r="A19" s="24"/>
      <c r="B19" s="34"/>
      <c r="C19" s="34"/>
      <c r="D19" s="34"/>
      <c r="E19" s="34"/>
      <c r="F19" s="34"/>
      <c r="J19" s="38"/>
      <c r="K19" s="38"/>
      <c r="L19" s="38"/>
    </row>
    <row r="20" spans="1:8" ht="15" customHeight="1">
      <c r="A20" s="26" t="s">
        <v>108</v>
      </c>
      <c r="B20" s="34">
        <v>0</v>
      </c>
      <c r="C20" s="34">
        <v>0</v>
      </c>
      <c r="D20" s="34">
        <v>0</v>
      </c>
      <c r="E20" s="34">
        <v>0</v>
      </c>
      <c r="F20" s="89">
        <v>-45361</v>
      </c>
      <c r="G20" s="34">
        <v>0</v>
      </c>
      <c r="H20" s="21">
        <f>SUM(B20:G20)</f>
        <v>-45361</v>
      </c>
    </row>
    <row r="21" spans="2:8" ht="15" customHeight="1">
      <c r="B21" s="39"/>
      <c r="C21" s="39"/>
      <c r="D21" s="39"/>
      <c r="E21" s="39"/>
      <c r="F21" s="33"/>
      <c r="G21" s="39"/>
      <c r="H21" s="39"/>
    </row>
    <row r="22" spans="1:9" ht="15" customHeight="1" thickBot="1">
      <c r="A22" s="26" t="s">
        <v>63</v>
      </c>
      <c r="B22" s="35">
        <f>SUM(B12:B21)</f>
        <v>99996</v>
      </c>
      <c r="C22" s="35">
        <f aca="true" t="shared" si="0" ref="C22:H22">SUM(C12:C21)</f>
        <v>16157</v>
      </c>
      <c r="D22" s="36">
        <f t="shared" si="0"/>
        <v>0</v>
      </c>
      <c r="E22" s="36">
        <f t="shared" si="0"/>
        <v>0</v>
      </c>
      <c r="F22" s="35">
        <f t="shared" si="0"/>
        <v>-45361</v>
      </c>
      <c r="G22" s="35">
        <f t="shared" si="0"/>
        <v>84969</v>
      </c>
      <c r="H22" s="35">
        <f t="shared" si="0"/>
        <v>155761</v>
      </c>
      <c r="I22" s="30"/>
    </row>
    <row r="23" ht="15" customHeight="1" thickTop="1"/>
    <row r="25" spans="1:6" ht="15" customHeight="1">
      <c r="A25" s="59" t="s">
        <v>81</v>
      </c>
      <c r="B25" s="27"/>
      <c r="C25" s="32"/>
      <c r="D25" s="33"/>
      <c r="E25" s="32"/>
      <c r="F25" s="32"/>
    </row>
    <row r="26" spans="1:6" ht="15" customHeight="1">
      <c r="A26" s="60" t="s">
        <v>51</v>
      </c>
      <c r="B26" s="27"/>
      <c r="C26" s="32"/>
      <c r="D26" s="33"/>
      <c r="E26" s="32"/>
      <c r="F26" s="32"/>
    </row>
    <row r="27" spans="10:11" ht="15" customHeight="1">
      <c r="J27" s="40"/>
      <c r="K27" s="38"/>
    </row>
    <row r="28" spans="1:8" ht="15" customHeight="1">
      <c r="A28" s="26" t="s">
        <v>43</v>
      </c>
      <c r="B28" s="26">
        <v>99996</v>
      </c>
      <c r="C28" s="26">
        <v>16157</v>
      </c>
      <c r="D28" s="26">
        <v>497</v>
      </c>
      <c r="E28" s="26">
        <v>63</v>
      </c>
      <c r="F28" s="94">
        <v>0</v>
      </c>
      <c r="G28" s="26">
        <f>101017</f>
        <v>101017</v>
      </c>
      <c r="H28" s="26">
        <f>SUM(B28:G28)</f>
        <v>217730</v>
      </c>
    </row>
    <row r="29" spans="6:11" ht="15" customHeight="1">
      <c r="F29" s="91"/>
      <c r="J29" s="38"/>
      <c r="K29" s="38"/>
    </row>
    <row r="30" spans="1:8" ht="15" customHeight="1">
      <c r="A30" s="26" t="s">
        <v>101</v>
      </c>
      <c r="B30" s="34">
        <v>0</v>
      </c>
      <c r="C30" s="34">
        <v>0</v>
      </c>
      <c r="D30" s="34">
        <v>0</v>
      </c>
      <c r="E30" s="34">
        <v>0</v>
      </c>
      <c r="F30" s="94">
        <v>0</v>
      </c>
      <c r="G30" s="21">
        <v>-10800</v>
      </c>
      <c r="H30" s="26">
        <f>SUM(B30:G30)</f>
        <v>-10800</v>
      </c>
    </row>
    <row r="32" spans="1:8" ht="15" customHeight="1">
      <c r="A32" s="26" t="s">
        <v>100</v>
      </c>
      <c r="B32" s="34">
        <v>0</v>
      </c>
      <c r="C32" s="34">
        <v>0</v>
      </c>
      <c r="D32" s="21">
        <v>-497</v>
      </c>
      <c r="E32" s="21">
        <v>-63</v>
      </c>
      <c r="F32" s="94">
        <v>0</v>
      </c>
      <c r="G32" s="21">
        <v>560</v>
      </c>
      <c r="H32" s="34">
        <f>SUM(B32:G32)</f>
        <v>0</v>
      </c>
    </row>
    <row r="33" spans="2:7" ht="15" customHeight="1">
      <c r="B33" s="34"/>
      <c r="C33" s="34"/>
      <c r="D33" s="21"/>
      <c r="E33" s="21"/>
      <c r="F33" s="92"/>
      <c r="G33" s="21"/>
    </row>
    <row r="34" spans="1:8" ht="15" customHeight="1">
      <c r="A34" s="24" t="s">
        <v>93</v>
      </c>
      <c r="B34" s="34">
        <v>0</v>
      </c>
      <c r="C34" s="34">
        <v>0</v>
      </c>
      <c r="D34" s="34">
        <v>0</v>
      </c>
      <c r="E34" s="34">
        <v>0</v>
      </c>
      <c r="F34" s="94">
        <v>0</v>
      </c>
      <c r="G34" s="21">
        <v>3745</v>
      </c>
      <c r="H34" s="26">
        <f>SUM(B34:G34)</f>
        <v>3745</v>
      </c>
    </row>
    <row r="36" spans="1:8" ht="15" customHeight="1" thickBot="1">
      <c r="A36" s="26" t="s">
        <v>64</v>
      </c>
      <c r="B36" s="35">
        <f>SUM(B28:B35)</f>
        <v>99996</v>
      </c>
      <c r="C36" s="35">
        <f aca="true" t="shared" si="1" ref="C36:H36">SUM(C28:C35)</f>
        <v>16157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5">
        <f t="shared" si="1"/>
        <v>94522</v>
      </c>
      <c r="H36" s="35">
        <f t="shared" si="1"/>
        <v>210675</v>
      </c>
    </row>
    <row r="37" ht="15" customHeight="1" thickTop="1">
      <c r="I37" s="30"/>
    </row>
    <row r="40" spans="1:2" ht="15" customHeight="1">
      <c r="A40" s="24" t="s">
        <v>80</v>
      </c>
      <c r="B40" s="24"/>
    </row>
    <row r="41" spans="1:2" ht="15" customHeight="1">
      <c r="A41" s="24" t="s">
        <v>76</v>
      </c>
      <c r="B41" s="24"/>
    </row>
  </sheetData>
  <mergeCells count="1">
    <mergeCell ref="C7:F7"/>
  </mergeCells>
  <printOptions/>
  <pageMargins left="0.75" right="0.4" top="0.75" bottom="0.5" header="0.5" footer="0.5"/>
  <pageSetup fitToHeight="1" fitToWidth="1" horizontalDpi="600" verticalDpi="600" orientation="portrait" paperSize="9" scale="85" r:id="rId1"/>
  <headerFooter alignWithMargins="0">
    <oddHeader>&amp;R&amp;"Arial,Italic"&amp;8Predecessor Accounting</oddHeader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selection activeCell="J26" sqref="J26:K26"/>
    </sheetView>
  </sheetViews>
  <sheetFormatPr defaultColWidth="9.140625" defaultRowHeight="15" customHeight="1"/>
  <cols>
    <col min="1" max="1" width="2.28125" style="64" customWidth="1"/>
    <col min="2" max="3" width="8.8515625" style="64" customWidth="1"/>
    <col min="4" max="4" width="30.7109375" style="64" customWidth="1"/>
    <col min="5" max="5" width="3.7109375" style="76" customWidth="1"/>
    <col min="6" max="7" width="13.28125" style="74" customWidth="1"/>
    <col min="8" max="8" width="2.00390625" style="64" customWidth="1"/>
    <col min="9" max="9" width="11.421875" style="65" customWidth="1"/>
    <col min="10" max="10" width="11.8515625" style="65" customWidth="1"/>
    <col min="11" max="11" width="8.8515625" style="64" customWidth="1"/>
    <col min="12" max="12" width="5.57421875" style="64" customWidth="1"/>
    <col min="13" max="13" width="11.57421875" style="64" customWidth="1"/>
    <col min="14" max="14" width="11.8515625" style="64" customWidth="1"/>
    <col min="15" max="16384" width="8.8515625" style="64" customWidth="1"/>
  </cols>
  <sheetData>
    <row r="1" spans="1:10" s="3" customFormat="1" ht="15" customHeight="1">
      <c r="A1" s="2" t="str">
        <f>'P&amp;L'!A1</f>
        <v>OSK PROPERTY HOLDINGS BERHAD (201666-D)</v>
      </c>
      <c r="F1" s="4"/>
      <c r="G1" s="4"/>
      <c r="I1" s="15"/>
      <c r="J1" s="15"/>
    </row>
    <row r="2" spans="1:10" s="3" customFormat="1" ht="15" customHeight="1">
      <c r="A2" s="3" t="str">
        <f>'P&amp;L'!A2</f>
        <v>(Formerly known as TCL Premier Holdings Berhad)</v>
      </c>
      <c r="F2" s="5"/>
      <c r="G2" s="4"/>
      <c r="I2" s="15"/>
      <c r="J2" s="15"/>
    </row>
    <row r="3" spans="6:10" s="3" customFormat="1" ht="15" customHeight="1">
      <c r="F3" s="5"/>
      <c r="G3" s="4"/>
      <c r="I3" s="15"/>
      <c r="J3" s="15"/>
    </row>
    <row r="4" spans="1:10" s="3" customFormat="1" ht="15" customHeight="1">
      <c r="A4" s="1" t="s">
        <v>34</v>
      </c>
      <c r="F4" s="4"/>
      <c r="G4" s="4"/>
      <c r="I4" s="15"/>
      <c r="J4" s="15"/>
    </row>
    <row r="5" spans="1:10" s="3" customFormat="1" ht="15" customHeight="1">
      <c r="A5" s="1" t="s">
        <v>62</v>
      </c>
      <c r="F5" s="4"/>
      <c r="G5" s="4"/>
      <c r="I5" s="15"/>
      <c r="J5" s="15"/>
    </row>
    <row r="6" spans="1:7" ht="15" customHeight="1">
      <c r="A6" s="61"/>
      <c r="B6" s="62"/>
      <c r="C6" s="62"/>
      <c r="D6" s="62"/>
      <c r="E6" s="62"/>
      <c r="F6" s="63"/>
      <c r="G6" s="63"/>
    </row>
    <row r="7" spans="1:7" ht="15" customHeight="1">
      <c r="A7" s="61"/>
      <c r="B7" s="62"/>
      <c r="C7" s="62"/>
      <c r="D7" s="62"/>
      <c r="E7" s="62"/>
      <c r="F7" s="96" t="s">
        <v>49</v>
      </c>
      <c r="G7" s="66" t="s">
        <v>50</v>
      </c>
    </row>
    <row r="8" spans="2:7" ht="15" customHeight="1">
      <c r="B8" s="62"/>
      <c r="C8" s="62"/>
      <c r="D8" s="62"/>
      <c r="E8" s="62"/>
      <c r="F8" s="67" t="s">
        <v>107</v>
      </c>
      <c r="G8" s="67" t="s">
        <v>107</v>
      </c>
    </row>
    <row r="9" spans="2:7" ht="15" customHeight="1">
      <c r="B9" s="62"/>
      <c r="C9" s="62"/>
      <c r="D9" s="62"/>
      <c r="E9" s="62"/>
      <c r="F9" s="67" t="s">
        <v>31</v>
      </c>
      <c r="G9" s="67" t="s">
        <v>31</v>
      </c>
    </row>
    <row r="10" spans="1:7" ht="15" customHeight="1">
      <c r="A10" s="68"/>
      <c r="B10" s="62"/>
      <c r="C10" s="62"/>
      <c r="D10" s="62"/>
      <c r="E10" s="62"/>
      <c r="F10" s="69" t="s">
        <v>61</v>
      </c>
      <c r="G10" s="69" t="s">
        <v>51</v>
      </c>
    </row>
    <row r="11" spans="1:7" ht="15" customHeight="1">
      <c r="A11" s="68"/>
      <c r="B11" s="62"/>
      <c r="C11" s="62"/>
      <c r="D11" s="62"/>
      <c r="E11" s="62"/>
      <c r="F11" s="70" t="s">
        <v>8</v>
      </c>
      <c r="G11" s="70" t="s">
        <v>8</v>
      </c>
    </row>
    <row r="12" spans="1:5" ht="15" customHeight="1">
      <c r="A12" s="71"/>
      <c r="B12" s="72"/>
      <c r="C12" s="72"/>
      <c r="D12" s="72"/>
      <c r="E12" s="73"/>
    </row>
    <row r="13" spans="1:7" ht="15" customHeight="1">
      <c r="A13" s="75" t="s">
        <v>93</v>
      </c>
      <c r="B13" s="75"/>
      <c r="F13" s="74">
        <v>3047</v>
      </c>
      <c r="G13" s="74">
        <v>3745</v>
      </c>
    </row>
    <row r="14" spans="1:2" ht="15" customHeight="1">
      <c r="A14" s="75"/>
      <c r="B14" s="75"/>
    </row>
    <row r="15" spans="1:2" ht="15" customHeight="1">
      <c r="A15" s="75" t="s">
        <v>83</v>
      </c>
      <c r="B15" s="75"/>
    </row>
    <row r="16" spans="2:7" ht="15" customHeight="1">
      <c r="B16" s="64" t="s">
        <v>84</v>
      </c>
      <c r="F16" s="74">
        <f>F18-F13</f>
        <v>-118</v>
      </c>
      <c r="G16" s="74">
        <f>G18-G13</f>
        <v>-5781</v>
      </c>
    </row>
    <row r="17" spans="6:7" ht="15" customHeight="1">
      <c r="F17" s="77"/>
      <c r="G17" s="77"/>
    </row>
    <row r="18" spans="1:7" ht="15" customHeight="1">
      <c r="A18" s="75" t="s">
        <v>73</v>
      </c>
      <c r="F18" s="74">
        <f>F25-F24-F23-F22-F21-F20</f>
        <v>2929</v>
      </c>
      <c r="G18" s="74">
        <f>G25-G24-G22-G21</f>
        <v>-2036</v>
      </c>
    </row>
    <row r="19" spans="1:14" ht="15" customHeight="1">
      <c r="A19" s="64" t="s">
        <v>36</v>
      </c>
      <c r="M19" s="78"/>
      <c r="N19" s="78"/>
    </row>
    <row r="20" spans="2:14" ht="15" customHeight="1">
      <c r="B20" s="64" t="s">
        <v>106</v>
      </c>
      <c r="F20" s="74">
        <v>-33756</v>
      </c>
      <c r="G20" s="95">
        <v>0</v>
      </c>
      <c r="M20" s="78"/>
      <c r="N20" s="78"/>
    </row>
    <row r="21" spans="2:14" ht="15" customHeight="1">
      <c r="B21" s="64" t="s">
        <v>89</v>
      </c>
      <c r="F21" s="74">
        <v>-5481</v>
      </c>
      <c r="G21" s="74">
        <v>12581</v>
      </c>
      <c r="M21" s="74"/>
      <c r="N21" s="74"/>
    </row>
    <row r="22" spans="2:14" ht="15" customHeight="1">
      <c r="B22" s="64" t="s">
        <v>90</v>
      </c>
      <c r="F22" s="74">
        <f>13428-52</f>
        <v>13376</v>
      </c>
      <c r="G22" s="74">
        <v>4333</v>
      </c>
      <c r="M22" s="74"/>
      <c r="N22" s="74"/>
    </row>
    <row r="23" spans="2:14" ht="15" customHeight="1">
      <c r="B23" s="64" t="s">
        <v>113</v>
      </c>
      <c r="F23" s="74">
        <v>-10474</v>
      </c>
      <c r="M23" s="74"/>
      <c r="N23" s="74"/>
    </row>
    <row r="24" spans="2:14" ht="15" customHeight="1">
      <c r="B24" s="64" t="s">
        <v>91</v>
      </c>
      <c r="F24" s="77">
        <f>162789+43222+12</f>
        <v>206023</v>
      </c>
      <c r="G24" s="77">
        <v>-134799</v>
      </c>
      <c r="M24" s="74"/>
      <c r="N24" s="74"/>
    </row>
    <row r="25" spans="1:14" ht="15" customHeight="1">
      <c r="A25" s="64" t="s">
        <v>95</v>
      </c>
      <c r="F25" s="74">
        <f>F29-F28-F27-F26</f>
        <v>172617</v>
      </c>
      <c r="G25" s="74">
        <f>G29-G28-G26</f>
        <v>-119921</v>
      </c>
      <c r="M25" s="74"/>
      <c r="N25" s="74"/>
    </row>
    <row r="26" spans="2:14" ht="15" customHeight="1">
      <c r="B26" s="64" t="s">
        <v>66</v>
      </c>
      <c r="F26" s="74">
        <v>-1289</v>
      </c>
      <c r="G26" s="74">
        <v>-2566</v>
      </c>
      <c r="J26" s="74"/>
      <c r="M26" s="74"/>
      <c r="N26" s="74"/>
    </row>
    <row r="27" spans="2:14" ht="15" customHeight="1">
      <c r="B27" s="64" t="s">
        <v>110</v>
      </c>
      <c r="F27" s="74">
        <v>-632</v>
      </c>
      <c r="G27" s="95">
        <v>0</v>
      </c>
      <c r="J27" s="74"/>
      <c r="M27" s="74"/>
      <c r="N27" s="74"/>
    </row>
    <row r="28" spans="2:7" ht="15" customHeight="1">
      <c r="B28" s="64" t="s">
        <v>111</v>
      </c>
      <c r="F28" s="77">
        <v>3640</v>
      </c>
      <c r="G28" s="77">
        <v>7401</v>
      </c>
    </row>
    <row r="29" spans="1:7" ht="15" customHeight="1">
      <c r="A29" s="75" t="s">
        <v>85</v>
      </c>
      <c r="F29" s="79">
        <f>F44-F41-F37</f>
        <v>174336</v>
      </c>
      <c r="G29" s="79">
        <f>G44-G41-G37</f>
        <v>-115086</v>
      </c>
    </row>
    <row r="31" ht="15" customHeight="1">
      <c r="A31" s="78" t="s">
        <v>37</v>
      </c>
    </row>
    <row r="32" spans="2:14" ht="15" customHeight="1">
      <c r="B32" s="64" t="s">
        <v>94</v>
      </c>
      <c r="F32" s="97">
        <v>-38254</v>
      </c>
      <c r="G32" s="87">
        <v>0</v>
      </c>
      <c r="I32"/>
      <c r="J32" s="97"/>
      <c r="K32"/>
      <c r="L32"/>
      <c r="M32"/>
      <c r="N32"/>
    </row>
    <row r="33" spans="2:14" ht="15" customHeight="1">
      <c r="B33" s="64" t="s">
        <v>109</v>
      </c>
      <c r="F33" s="97">
        <v>-154546</v>
      </c>
      <c r="G33" s="87">
        <v>0</v>
      </c>
      <c r="I33"/>
      <c r="J33" s="97"/>
      <c r="K33"/>
      <c r="L33"/>
      <c r="M33"/>
      <c r="N33"/>
    </row>
    <row r="34" spans="2:14" ht="15" customHeight="1">
      <c r="B34" s="64" t="s">
        <v>88</v>
      </c>
      <c r="F34" s="97">
        <v>0</v>
      </c>
      <c r="G34" s="87">
        <v>21317</v>
      </c>
      <c r="M34" s="78"/>
      <c r="N34" s="78"/>
    </row>
    <row r="35" spans="2:14" ht="15" customHeight="1">
      <c r="B35" s="64" t="s">
        <v>69</v>
      </c>
      <c r="F35" s="97">
        <v>-28</v>
      </c>
      <c r="G35" s="87">
        <v>-111</v>
      </c>
      <c r="I35"/>
      <c r="J35"/>
      <c r="K35"/>
      <c r="L35"/>
      <c r="M35"/>
      <c r="N35"/>
    </row>
    <row r="36" spans="2:14" ht="15" customHeight="1">
      <c r="B36" s="64" t="s">
        <v>70</v>
      </c>
      <c r="F36" s="97">
        <v>38</v>
      </c>
      <c r="G36" s="87">
        <v>225</v>
      </c>
      <c r="I36"/>
      <c r="J36"/>
      <c r="K36"/>
      <c r="L36"/>
      <c r="M36"/>
      <c r="N36"/>
    </row>
    <row r="37" spans="1:14" ht="15" customHeight="1">
      <c r="A37" s="75" t="s">
        <v>96</v>
      </c>
      <c r="F37" s="79">
        <f>SUM(F32:F36)</f>
        <v>-192790</v>
      </c>
      <c r="G37" s="88">
        <f>SUM(G32:G36)</f>
        <v>21431</v>
      </c>
      <c r="I37"/>
      <c r="J37"/>
      <c r="K37"/>
      <c r="L37"/>
      <c r="M37"/>
      <c r="N37"/>
    </row>
    <row r="38" spans="9:14" ht="15" customHeight="1">
      <c r="I38"/>
      <c r="J38"/>
      <c r="K38"/>
      <c r="L38"/>
      <c r="M38"/>
      <c r="N38"/>
    </row>
    <row r="39" spans="1:14" ht="15" customHeight="1">
      <c r="A39" s="78" t="s">
        <v>86</v>
      </c>
      <c r="I39"/>
      <c r="J39"/>
      <c r="K39"/>
      <c r="L39"/>
      <c r="M39"/>
      <c r="N39"/>
    </row>
    <row r="40" spans="2:14" ht="15" customHeight="1">
      <c r="B40" s="64" t="s">
        <v>65</v>
      </c>
      <c r="F40" s="74">
        <f>-10800-1800</f>
        <v>-12600</v>
      </c>
      <c r="G40" s="74">
        <v>-10800</v>
      </c>
      <c r="I40"/>
      <c r="J40"/>
      <c r="K40"/>
      <c r="L40"/>
      <c r="M40"/>
      <c r="N40"/>
    </row>
    <row r="41" spans="1:14" ht="15" customHeight="1">
      <c r="A41" s="75" t="s">
        <v>87</v>
      </c>
      <c r="F41" s="79">
        <f>SUM(F40)</f>
        <v>-12600</v>
      </c>
      <c r="G41" s="79">
        <f>SUM(G40)</f>
        <v>-10800</v>
      </c>
      <c r="I41"/>
      <c r="J41"/>
      <c r="K41"/>
      <c r="L41"/>
      <c r="M41"/>
      <c r="N41"/>
    </row>
    <row r="42" spans="9:14" ht="15" customHeight="1">
      <c r="I42"/>
      <c r="J42"/>
      <c r="K42"/>
      <c r="L42"/>
      <c r="M42"/>
      <c r="N42"/>
    </row>
    <row r="43" spans="9:14" ht="15" customHeight="1">
      <c r="I43"/>
      <c r="J43"/>
      <c r="K43"/>
      <c r="L43"/>
      <c r="M43"/>
      <c r="N43"/>
    </row>
    <row r="44" spans="1:14" s="75" customFormat="1" ht="15" customHeight="1">
      <c r="A44" s="75" t="s">
        <v>74</v>
      </c>
      <c r="E44" s="80" t="s">
        <v>11</v>
      </c>
      <c r="F44" s="81">
        <f>F48-F46</f>
        <v>-31054</v>
      </c>
      <c r="G44" s="81">
        <f>G48-G46</f>
        <v>-104455</v>
      </c>
      <c r="I44"/>
      <c r="J44"/>
      <c r="K44"/>
      <c r="L44"/>
      <c r="M44"/>
      <c r="N44"/>
    </row>
    <row r="45" spans="5:14" s="75" customFormat="1" ht="15" customHeight="1">
      <c r="E45" s="80"/>
      <c r="F45" s="82"/>
      <c r="G45" s="82"/>
      <c r="I45"/>
      <c r="J45"/>
      <c r="K45"/>
      <c r="L45"/>
      <c r="M45"/>
      <c r="N45"/>
    </row>
    <row r="46" spans="1:10" s="75" customFormat="1" ht="15" customHeight="1">
      <c r="A46" s="75" t="s">
        <v>103</v>
      </c>
      <c r="E46" s="80"/>
      <c r="F46" s="82">
        <f>+G48</f>
        <v>33432</v>
      </c>
      <c r="G46" s="82">
        <v>137887</v>
      </c>
      <c r="I46" s="83"/>
      <c r="J46" s="83"/>
    </row>
    <row r="47" spans="6:10" s="75" customFormat="1" ht="15" customHeight="1">
      <c r="F47" s="84"/>
      <c r="G47" s="84"/>
      <c r="I47" s="83"/>
      <c r="J47" s="83"/>
    </row>
    <row r="48" spans="1:10" s="75" customFormat="1" ht="15" customHeight="1" thickBot="1">
      <c r="A48" s="75" t="s">
        <v>104</v>
      </c>
      <c r="E48" s="80"/>
      <c r="F48" s="85">
        <v>2378</v>
      </c>
      <c r="G48" s="85">
        <v>33432</v>
      </c>
      <c r="I48" s="83"/>
      <c r="J48" s="83"/>
    </row>
    <row r="49" ht="15" customHeight="1" thickTop="1"/>
    <row r="50" ht="15" customHeight="1">
      <c r="H50" s="86"/>
    </row>
    <row r="51" spans="1:8" ht="15" customHeight="1">
      <c r="A51" s="3" t="s">
        <v>35</v>
      </c>
      <c r="H51" s="86"/>
    </row>
    <row r="52" ht="15" customHeight="1">
      <c r="A52" s="3" t="s">
        <v>82</v>
      </c>
    </row>
  </sheetData>
  <printOptions/>
  <pageMargins left="0.75" right="0.5" top="0.75" bottom="0.5" header="0.5" footer="0.5"/>
  <pageSetup fitToHeight="1" fitToWidth="1" horizontalDpi="600" verticalDpi="600" orientation="portrait" paperSize="9" r:id="rId1"/>
  <headerFooter alignWithMargins="0">
    <oddHeader>&amp;R&amp;"Arial,Italic"&amp;7Predecessor Accounting</oddHeader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Ernst &amp; Young</cp:lastModifiedBy>
  <cp:lastPrinted>2003-02-27T10:10:27Z</cp:lastPrinted>
  <dcterms:created xsi:type="dcterms:W3CDTF">1999-03-24T02:44:56Z</dcterms:created>
  <dcterms:modified xsi:type="dcterms:W3CDTF">2003-02-27T09:57:52Z</dcterms:modified>
  <cp:category/>
  <cp:version/>
  <cp:contentType/>
  <cp:contentStatus/>
</cp:coreProperties>
</file>